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205"/>
  </bookViews>
  <sheets>
    <sheet name="5-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H39" i="1"/>
  <c r="F39" i="1"/>
  <c r="G39" i="1" s="1"/>
  <c r="F38" i="1"/>
  <c r="H38" i="1" s="1"/>
  <c r="G31" i="1"/>
  <c r="E31" i="1"/>
  <c r="G12" i="1" s="1"/>
  <c r="D31" i="1"/>
  <c r="F30" i="1"/>
  <c r="F29" i="1"/>
  <c r="C28" i="1"/>
  <c r="F28" i="1" s="1"/>
  <c r="C27" i="1"/>
  <c r="C31" i="1" s="1"/>
  <c r="G10" i="1" s="1"/>
  <c r="F26" i="1"/>
  <c r="F25" i="1"/>
  <c r="G24" i="1"/>
  <c r="F24" i="1"/>
  <c r="G14" i="1"/>
  <c r="F14" i="1"/>
  <c r="F12" i="1" l="1"/>
  <c r="F10" i="1"/>
  <c r="G17" i="1"/>
  <c r="K14" i="1" s="1"/>
  <c r="L14" i="1" s="1"/>
  <c r="G38" i="1"/>
  <c r="G40" i="1" s="1"/>
  <c r="F40" i="1"/>
  <c r="F27" i="1"/>
  <c r="F31" i="1" s="1"/>
  <c r="F42" i="1" l="1"/>
  <c r="H40" i="1"/>
  <c r="K10" i="1"/>
  <c r="L10" i="1" s="1"/>
  <c r="K12" i="1"/>
  <c r="L12" i="1" s="1"/>
  <c r="H19" i="1" l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<sst xmlns="http://schemas.openxmlformats.org/spreadsheetml/2006/main" count="85" uniqueCount="74">
  <si>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</si>
  <si>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</si>
  <si>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</si>
  <si>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MAY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</si>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</sst>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-128578.91</v>
      </c>
      <c r="G10" s="17">
        <f>C31</f>
        <v>-128578.91</v>
      </c>
      <c r="H10" s="18">
        <v>0</v>
      </c>
      <c r="K10" s="19">
        <f>F10/G17</f>
        <v>-0.10702211777221857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1328102.5299999998</v>
      </c>
      <c r="G12" s="17">
        <f>E31</f>
        <v>1328102.5299999998</v>
      </c>
      <c r="H12" s="18">
        <v>1.755E-2</v>
      </c>
      <c r="K12" s="19">
        <f>G12/G17</f>
        <v>1.1054405841458868</v>
      </c>
      <c r="L12" s="21">
        <f>K12*H12</f>
        <v>1.9400482251760311E-2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1900.0920000000672</v>
      </c>
      <c r="G14" s="17">
        <f>+D31</f>
        <v>1900.0920000000672</v>
      </c>
      <c r="H14" s="18">
        <v>1.755E-2</v>
      </c>
      <c r="K14" s="19">
        <f>F14/G17</f>
        <v>1.5815336263315461E-3</v>
      </c>
      <c r="L14" s="21">
        <f>K14*H14</f>
        <v>2.7755915142118634E-5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1201423.7120000001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1.942823816690243E-2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-140233.95000000001</v>
      </c>
      <c r="D24" s="34">
        <v>1900.0920000000672</v>
      </c>
      <c r="E24" s="35">
        <v>1328102.5299999998</v>
      </c>
      <c r="F24" s="35">
        <f>SUM(C24:E24)</f>
        <v>1189768.6719999998</v>
      </c>
      <c r="G24" s="34">
        <f>4.32+3022.72+5.73+4004.96+7.04+4923.03</f>
        <v>11967.8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/>
      <c r="E26" s="35"/>
      <c r="F26" s="35">
        <f t="shared" si="0"/>
        <v>0</v>
      </c>
      <c r="G26" s="35"/>
      <c r="I26" s="35"/>
    </row>
    <row r="27" spans="1:9" x14ac:dyDescent="0.2">
      <c r="A27" s="4" t="s">
        <v>38</v>
      </c>
      <c r="C27" s="34">
        <f>-E40</f>
        <v>-15657.46</v>
      </c>
      <c r="D27" s="36"/>
      <c r="E27" s="35"/>
      <c r="F27" s="35">
        <f t="shared" si="0"/>
        <v>-15657.46</v>
      </c>
      <c r="G27" s="37"/>
      <c r="I27" s="35"/>
    </row>
    <row r="28" spans="1:9" x14ac:dyDescent="0.2">
      <c r="A28" s="4" t="s">
        <v>39</v>
      </c>
      <c r="C28" s="36">
        <f>D40</f>
        <v>27312.5</v>
      </c>
      <c r="D28" s="36"/>
      <c r="E28" s="35"/>
      <c r="F28" s="35">
        <f t="shared" si="0"/>
        <v>27312.5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-128578.91</v>
      </c>
      <c r="D31" s="44">
        <f>SUM(D24:D30)</f>
        <v>1900.0920000000672</v>
      </c>
      <c r="E31" s="44">
        <f>SUM(E24:E30)</f>
        <v>1328102.5299999998</v>
      </c>
      <c r="F31" s="44">
        <f>SUM(F24:F30)</f>
        <v>1201423.7119999998</v>
      </c>
      <c r="G31" s="43">
        <f>SUM(G24:G30)</f>
        <v>11967.8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1048065.0200000004</v>
      </c>
      <c r="D38" s="35">
        <v>0</v>
      </c>
      <c r="E38" s="34">
        <v>825.81</v>
      </c>
      <c r="F38" s="35">
        <f>SUM(C38+D38-E38)</f>
        <v>1047239.2100000003</v>
      </c>
      <c r="G38" s="35">
        <f>F38-C38</f>
        <v>-825.81000000005588</v>
      </c>
      <c r="H38" s="19">
        <f>-((F38-C38)/C38)</f>
        <v>7.8793775599919895E-4</v>
      </c>
      <c r="L38" s="35"/>
    </row>
    <row r="39" spans="1:13" ht="12" thickBot="1" x14ac:dyDescent="0.25">
      <c r="A39" s="4" t="s">
        <v>59</v>
      </c>
      <c r="C39" s="35">
        <v>141703.65000000002</v>
      </c>
      <c r="D39" s="35">
        <v>27312.5</v>
      </c>
      <c r="E39" s="34">
        <v>14831.65</v>
      </c>
      <c r="F39" s="35">
        <f>SUM(C39+D39-E39)</f>
        <v>154184.50000000003</v>
      </c>
      <c r="G39" s="35">
        <f>F39-C39</f>
        <v>12480.850000000006</v>
      </c>
      <c r="H39" s="19">
        <f>-((F39-C39)/C39)</f>
        <v>-8.8077124336599685E-2</v>
      </c>
      <c r="L39" s="35"/>
    </row>
    <row r="40" spans="1:13" ht="12" thickBot="1" x14ac:dyDescent="0.25">
      <c r="A40" s="4" t="s">
        <v>4</v>
      </c>
      <c r="C40" s="47">
        <f>SUM(C38:C39)</f>
        <v>1189768.6700000004</v>
      </c>
      <c r="D40" s="47">
        <f>SUM(D38:D39)</f>
        <v>27312.5</v>
      </c>
      <c r="E40" s="47">
        <f>SUM(E38:E39)</f>
        <v>15657.46</v>
      </c>
      <c r="F40" s="47">
        <f>ROUND(SUM(F38:F39),2)</f>
        <v>1201423.71</v>
      </c>
      <c r="G40" s="47">
        <f>ROUND(SUM(G38:G39),2)</f>
        <v>11655.04</v>
      </c>
      <c r="H40" s="48">
        <f>-((F40-C40)/C40)</f>
        <v>-9.7960555643136649E-3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1201423.71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2018-07-18T21:33:24Z</dcterms:created>
  <dcterms:modified xsi:type="dcterms:W3CDTF">2018-07-18T21:35:29Z</dcterms:modified>
</cp:coreProperties>
</file>